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4- CONFI-GESTIO ECONOMICA\TRESORERIA\ANY 2023\Decret pla de disposicio de fons i tresoreria\"/>
    </mc:Choice>
  </mc:AlternateContent>
  <xr:revisionPtr revIDLastSave="0" documentId="13_ncr:1_{E1714774-EEDB-43A3-A3A6-2EFF1B933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aments" sheetId="1" r:id="rId1"/>
    <sheet name="Previsio nomina cap 1" sheetId="3" r:id="rId2"/>
    <sheet name="Prev. Cap II" sheetId="4" r:id="rId3"/>
  </sheets>
  <calcPr calcId="191029"/>
  <customWorkbookViews>
    <customWorkbookView name="Arnau Sala Curado - Barcelona - Vista personalizada" guid="{FB6C1840-092B-4DCD-B114-14127DE8C0F9}" mergeInterval="0" personalView="1" maximized="1" windowWidth="1916" windowHeight="854" activeSheetId="1"/>
    <customWorkbookView name="Maria Claramunt Elías - Vista personalizada" guid="{BFAC555E-E7B7-4CF7-9F1A-95D34DDED4B3}" mergeInterval="0" personalView="1" maximized="1" windowWidth="1916" windowHeight="854" activeSheetId="2"/>
    <customWorkbookView name="Magda Roig Gallego - Barcelona - Vista personalizada" guid="{03D5BD7D-D4D3-4AFF-8EAA-66637F997C80}" mergeInterval="0" personalView="1" maximized="1" windowWidth="1596" windowHeight="6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F16" i="1"/>
  <c r="K6" i="1"/>
  <c r="J6" i="1"/>
  <c r="I6" i="1"/>
  <c r="H6" i="1"/>
  <c r="C6" i="1"/>
  <c r="D21" i="3"/>
  <c r="L6" i="1" s="1"/>
  <c r="D24" i="3" l="1"/>
  <c r="M6" i="1" s="1"/>
  <c r="E16" i="1"/>
  <c r="D16" i="1"/>
  <c r="G16" i="1"/>
  <c r="I16" i="1"/>
  <c r="C16" i="1"/>
  <c r="N26" i="1" l="1"/>
  <c r="D17" i="3" l="1"/>
  <c r="G6" i="1" s="1"/>
  <c r="M22" i="1" l="1"/>
  <c r="C22" i="1"/>
  <c r="D22" i="1"/>
  <c r="E22" i="1"/>
  <c r="F22" i="1"/>
  <c r="G22" i="1"/>
  <c r="H22" i="1"/>
  <c r="I22" i="1"/>
  <c r="J22" i="1"/>
  <c r="K22" i="1"/>
  <c r="L22" i="1"/>
  <c r="B22" i="1"/>
  <c r="C20" i="1"/>
  <c r="D20" i="1"/>
  <c r="E20" i="1"/>
  <c r="F20" i="1"/>
  <c r="G20" i="1"/>
  <c r="H20" i="1"/>
  <c r="I20" i="1"/>
  <c r="J20" i="1"/>
  <c r="K20" i="1"/>
  <c r="L20" i="1"/>
  <c r="M20" i="1"/>
  <c r="C18" i="1"/>
  <c r="D18" i="1"/>
  <c r="E18" i="1"/>
  <c r="F18" i="1"/>
  <c r="G18" i="1"/>
  <c r="H18" i="1"/>
  <c r="I18" i="1"/>
  <c r="J18" i="1"/>
  <c r="K18" i="1"/>
  <c r="L18" i="1"/>
  <c r="M18" i="1"/>
  <c r="B18" i="1"/>
  <c r="H16" i="1"/>
  <c r="J16" i="1"/>
  <c r="K16" i="1"/>
  <c r="L16" i="1"/>
  <c r="M16" i="1"/>
  <c r="B16" i="1"/>
  <c r="C14" i="1"/>
  <c r="D14" i="1"/>
  <c r="E14" i="1"/>
  <c r="F14" i="1"/>
  <c r="G14" i="1"/>
  <c r="H14" i="1"/>
  <c r="I14" i="1"/>
  <c r="J14" i="1"/>
  <c r="K14" i="1"/>
  <c r="L14" i="1"/>
  <c r="M14" i="1"/>
  <c r="B14" i="1"/>
  <c r="B10" i="1"/>
  <c r="C10" i="1"/>
  <c r="F10" i="1"/>
  <c r="G10" i="1"/>
  <c r="H10" i="1"/>
  <c r="I10" i="1"/>
  <c r="J10" i="1"/>
  <c r="K10" i="1"/>
  <c r="L10" i="1"/>
  <c r="M10" i="1"/>
  <c r="E10" i="1"/>
  <c r="D10" i="1"/>
  <c r="L8" i="1"/>
  <c r="L5" i="1"/>
  <c r="K8" i="1"/>
  <c r="K5" i="1"/>
  <c r="J8" i="1"/>
  <c r="J5" i="1"/>
  <c r="I8" i="1"/>
  <c r="I5" i="1"/>
  <c r="H8" i="1"/>
  <c r="H5" i="1"/>
  <c r="G8" i="1"/>
  <c r="G5" i="1"/>
  <c r="F8" i="1"/>
  <c r="E8" i="1"/>
  <c r="D8" i="1"/>
  <c r="C8" i="1"/>
  <c r="C5" i="1"/>
  <c r="N27" i="1" l="1"/>
  <c r="N25" i="1"/>
  <c r="N10" i="1" l="1"/>
  <c r="D14" i="3" l="1"/>
  <c r="F6" i="1" s="1"/>
  <c r="F5" i="1" s="1"/>
  <c r="D11" i="3"/>
  <c r="E6" i="1" s="1"/>
  <c r="E5" i="1" s="1"/>
  <c r="D8" i="3"/>
  <c r="D6" i="1" s="1"/>
  <c r="D5" i="1" s="1"/>
  <c r="M8" i="1" l="1"/>
  <c r="B20" i="1"/>
  <c r="N6" i="1"/>
  <c r="N11" i="1"/>
  <c r="N20" i="1" l="1"/>
  <c r="N9" i="1"/>
  <c r="N17" i="1"/>
  <c r="N16" i="1" l="1"/>
  <c r="N21" i="1"/>
  <c r="B8" i="1" l="1"/>
  <c r="M5" i="1"/>
  <c r="M24" i="1" s="1"/>
  <c r="M28" i="1" s="1"/>
  <c r="C24" i="1"/>
  <c r="C28" i="1" s="1"/>
  <c r="D24" i="1"/>
  <c r="D28" i="1" s="1"/>
  <c r="E24" i="1"/>
  <c r="E28" i="1" s="1"/>
  <c r="H24" i="1"/>
  <c r="H28" i="1" s="1"/>
  <c r="I24" i="1"/>
  <c r="I28" i="1" s="1"/>
  <c r="J24" i="1"/>
  <c r="J28" i="1" s="1"/>
  <c r="K24" i="1"/>
  <c r="K28" i="1" s="1"/>
  <c r="L24" i="1"/>
  <c r="L28" i="1" s="1"/>
  <c r="B5" i="1"/>
  <c r="B24" i="1" l="1"/>
  <c r="B28" i="1" s="1"/>
  <c r="G24" i="1"/>
  <c r="G28" i="1" s="1"/>
  <c r="F24" i="1"/>
  <c r="F28" i="1" s="1"/>
  <c r="N5" i="1"/>
  <c r="N8" i="1"/>
  <c r="N7" i="1"/>
  <c r="N28" i="1" l="1"/>
  <c r="N24" i="1"/>
</calcChain>
</file>

<file path=xl/sharedStrings.xml><?xml version="1.0" encoding="utf-8"?>
<sst xmlns="http://schemas.openxmlformats.org/spreadsheetml/2006/main" count="63" uniqueCount="56">
  <si>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</si>
  <si>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</si>
  <si>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</si>
  <si>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</si>
  <si>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</si>
  <si>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</si>
  <si>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</si>
  <si>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</si>
  <si>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</si>
  <si>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</si>
  <si>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</si>
  <si>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</si>
  <si>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</si>
  <si>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TOTAL</t>
  </si>
  <si>
    <t>Capítol 1 Despeses de personal</t>
  </si>
  <si>
    <t>Nòmines</t>
  </si>
  <si>
    <t>Seguretat Social</t>
  </si>
  <si>
    <t>Proveïdors</t>
  </si>
  <si>
    <t>Capítol 2 Despeses en bens i serveis</t>
  </si>
  <si>
    <t>Capítol 3 Despeses financeres</t>
  </si>
  <si>
    <t>Despeses financeres</t>
  </si>
  <si>
    <t>Capítol 4 Transferències corrents</t>
  </si>
  <si>
    <t>Capítol 5 Fons de contingència</t>
  </si>
  <si>
    <t>Fons de contingència</t>
  </si>
  <si>
    <t>Capítol 6 Inversions reals</t>
  </si>
  <si>
    <t>Capítol 7 Transferències de capital</t>
  </si>
  <si>
    <t>Capítol 8 Actius financers</t>
  </si>
  <si>
    <t>Bestreta</t>
  </si>
  <si>
    <t>TOTAL PREVISIONS PRESSUPOST</t>
  </si>
  <si>
    <t>Pagaments exercicis tancats + romanents</t>
  </si>
  <si>
    <t>Pagaments no pressupostaris</t>
  </si>
  <si>
    <t>Pagaments pendents d'aplicació</t>
  </si>
  <si>
    <t>TOTAL PREVISIONS TRESORERIA</t>
  </si>
  <si>
    <t>Transferències corrents</t>
  </si>
  <si>
    <t>Transferències de capital</t>
  </si>
  <si>
    <t>Passius financers</t>
  </si>
  <si>
    <t>Capítol 9 Passius financers</t>
  </si>
  <si>
    <t>Març</t>
  </si>
  <si>
    <t>Maig</t>
  </si>
  <si>
    <t>Novembre</t>
  </si>
  <si>
    <t xml:space="preserve">Abril </t>
  </si>
  <si>
    <t>Nomina tipus</t>
  </si>
  <si>
    <t>Paga productivitat</t>
  </si>
  <si>
    <t>Ajut per fills</t>
  </si>
  <si>
    <t>Millores socials</t>
  </si>
  <si>
    <t>Millores per edat</t>
  </si>
  <si>
    <t>Mesos amb variacions</t>
  </si>
  <si>
    <t>Paga</t>
  </si>
  <si>
    <t>Previsió increment</t>
  </si>
  <si>
    <t>PRESSUPOST DE TRESORERIA 2023</t>
  </si>
  <si>
    <t>PREVISIÓ ANUAL PAGAMENTS 2023</t>
  </si>
  <si>
    <t>Nomina Tipus</t>
  </si>
  <si>
    <t xml:space="preserve">Juny </t>
  </si>
  <si>
    <t xml:space="preserve"> Desembre</t>
  </si>
  <si>
    <t>Previsio imports aproximats</t>
  </si>
  <si>
    <t xml:space="preserve">Agafem els imports de la Tresoreria actualitzada de l'any anterior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</si>
</sst>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Border="1"/>
    <xf numFmtId="44" fontId="0" fillId="0" borderId="1" xfId="0" applyNumberFormat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5" borderId="0" xfId="0" applyFill="1"/>
    <xf numFmtId="164" fontId="0" fillId="5" borderId="1" xfId="0" applyNumberFormat="1" applyFill="1" applyBorder="1"/>
    <xf numFmtId="164" fontId="1" fillId="4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PAGAMENTS 2023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elete val="1"/>
          </c:dLbls>
          <c:cat>
            <c:strRef>
              <c:f>Pagaments!$B$4:$M$4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Pagaments!$B$28:$M$28</c:f>
              <c:numCache>
                <c:formatCode>#,##0.00\ "€"</c:formatCode>
                <c:ptCount val="12"/>
                <c:pt idx="0">
                  <c:v>82281.320000000007</c:v>
                </c:pt>
                <c:pt idx="1">
                  <c:v>256678.82</c:v>
                </c:pt>
                <c:pt idx="2">
                  <c:v>117554.06</c:v>
                </c:pt>
                <c:pt idx="3">
                  <c:v>160446.91999999998</c:v>
                </c:pt>
                <c:pt idx="4">
                  <c:v>118792.81</c:v>
                </c:pt>
                <c:pt idx="5">
                  <c:v>164624.09</c:v>
                </c:pt>
                <c:pt idx="6">
                  <c:v>121698.35</c:v>
                </c:pt>
                <c:pt idx="7">
                  <c:v>80641.440000000002</c:v>
                </c:pt>
                <c:pt idx="8">
                  <c:v>129397.93</c:v>
                </c:pt>
                <c:pt idx="9">
                  <c:v>116835.87</c:v>
                </c:pt>
                <c:pt idx="10">
                  <c:v>109921.02</c:v>
                </c:pt>
                <c:pt idx="11">
                  <c:v>159175.45000000001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6-4A74-A2F5-07B572BF18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171392"/>
        <c:axId val="126952576"/>
      </c:lineChart>
      <c:catAx>
        <c:axId val="12817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952576"/>
        <c:crosses val="autoZero"/>
        <c:auto val="1"/>
        <c:lblAlgn val="ctr"/>
        <c:lblOffset val="100"/>
        <c:noMultiLvlLbl val="0"/>
      </c:catAx>
      <c:valAx>
        <c:axId val="126952576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28171392"/>
        <c:crosses val="autoZero"/>
        <c:crossBetween val="between"/>
      </c:valAx>
      <c:spPr>
        <a:gradFill>
          <a:gsLst>
            <a:gs pos="0">
              <a:schemeClr val="tx2">
                <a:lumMod val="40000"/>
                <a:lumOff val="6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29</xdr:row>
      <xdr:rowOff>180975</xdr:rowOff>
    </xdr:from>
    <xdr:to>
      <xdr:col>11</xdr:col>
      <xdr:colOff>95250</xdr:colOff>
      <xdr:row>46</xdr:row>
      <xdr:rowOff>171450</xdr:rowOff>
    </xdr:to>
    <xdr:graphicFrame macro="">
      <xdr:nvGraphicFramePr>
        <xdr:cNvPr id="2" name="1 Gráfico" descr="PAGAMENTS 2021&#10;" title="PAGAMENTS 20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15" zoomScale="110" zoomScaleNormal="110" workbookViewId="0">
      <selection sqref="A1:N28"/>
    </sheetView>
  </sheetViews>
  <sheetFormatPr baseColWidth="10" defaultRowHeight="15" x14ac:dyDescent="0.25"/>
  <cols>
    <col min="1" max="1" width="37.7109375" bestFit="1" customWidth="1"/>
    <col min="2" max="2" width="11.85546875" bestFit="1" customWidth="1"/>
    <col min="3" max="8" width="11.5703125" bestFit="1" customWidth="1"/>
    <col min="9" max="9" width="10.5703125" bestFit="1" customWidth="1"/>
    <col min="10" max="13" width="11.5703125" bestFit="1" customWidth="1"/>
    <col min="14" max="14" width="13.140625" bestFit="1" customWidth="1"/>
    <col min="15" max="15" width="13.42578125" bestFit="1" customWidth="1"/>
  </cols>
  <sheetData>
    <row r="1" spans="1:15" ht="18.75" x14ac:dyDescent="0.3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5.75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x14ac:dyDescent="0.25">
      <c r="B3" s="16"/>
      <c r="C3" s="16"/>
      <c r="D3" s="16"/>
      <c r="E3" s="16"/>
      <c r="F3" s="16"/>
    </row>
    <row r="4" spans="1:1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5" x14ac:dyDescent="0.25">
      <c r="A5" s="7" t="s">
        <v>14</v>
      </c>
      <c r="B5" s="13">
        <f>B6+B7</f>
        <v>78000</v>
      </c>
      <c r="C5" s="13">
        <f>SUM(C6:C7)</f>
        <v>78000</v>
      </c>
      <c r="D5" s="13">
        <f t="shared" ref="D5" si="0">D6+D7</f>
        <v>80900</v>
      </c>
      <c r="E5" s="13">
        <f t="shared" ref="E5:J5" si="1">E6+E7</f>
        <v>116000</v>
      </c>
      <c r="F5" s="13">
        <f t="shared" si="1"/>
        <v>86000</v>
      </c>
      <c r="G5" s="13">
        <f t="shared" si="1"/>
        <v>130000</v>
      </c>
      <c r="H5" s="13">
        <f t="shared" si="1"/>
        <v>78000</v>
      </c>
      <c r="I5" s="13">
        <f t="shared" si="1"/>
        <v>78000</v>
      </c>
      <c r="J5" s="13">
        <f t="shared" si="1"/>
        <v>78000</v>
      </c>
      <c r="K5" s="13">
        <f t="shared" ref="K5" si="2">K6+K7</f>
        <v>78000</v>
      </c>
      <c r="L5" s="13">
        <f>L6+L7+845</f>
        <v>80845</v>
      </c>
      <c r="M5" s="13">
        <f t="shared" ref="M5" si="3">M6+M7</f>
        <v>130000</v>
      </c>
      <c r="N5" s="13">
        <f t="shared" ref="N5:N11" si="4">SUM(B5:M5)</f>
        <v>1091745</v>
      </c>
      <c r="O5" s="1"/>
    </row>
    <row r="6" spans="1:15" x14ac:dyDescent="0.25">
      <c r="A6" s="4" t="s">
        <v>15</v>
      </c>
      <c r="B6" s="9">
        <f>'Previsio nomina cap 1'!C4</f>
        <v>60000</v>
      </c>
      <c r="C6" s="9">
        <f>'Previsio nomina cap 1'!C4</f>
        <v>60000</v>
      </c>
      <c r="D6" s="9">
        <f>'Previsio nomina cap 1'!D8</f>
        <v>62900</v>
      </c>
      <c r="E6" s="9">
        <f>'Previsio nomina cap 1'!D11</f>
        <v>98000</v>
      </c>
      <c r="F6" s="9">
        <f>'Previsio nomina cap 1'!D14</f>
        <v>68000</v>
      </c>
      <c r="G6" s="9">
        <f>'Previsio nomina cap 1'!D17</f>
        <v>112000</v>
      </c>
      <c r="H6" s="9">
        <f>'Previsio nomina cap 1'!C4</f>
        <v>60000</v>
      </c>
      <c r="I6" s="9">
        <f>'Previsio nomina cap 1'!C4</f>
        <v>60000</v>
      </c>
      <c r="J6" s="9">
        <f>'Previsio nomina cap 1'!C4</f>
        <v>60000</v>
      </c>
      <c r="K6" s="9">
        <f>'Previsio nomina cap 1'!C4</f>
        <v>60000</v>
      </c>
      <c r="L6" s="9">
        <f>'Previsio nomina cap 1'!D21</f>
        <v>62000</v>
      </c>
      <c r="M6" s="9">
        <f>'Previsio nomina cap 1'!D24</f>
        <v>112000</v>
      </c>
      <c r="N6" s="9">
        <f t="shared" si="4"/>
        <v>874900</v>
      </c>
    </row>
    <row r="7" spans="1:15" x14ac:dyDescent="0.25">
      <c r="A7" s="4" t="s">
        <v>16</v>
      </c>
      <c r="B7" s="9">
        <v>18000</v>
      </c>
      <c r="C7" s="9">
        <v>18000</v>
      </c>
      <c r="D7" s="9">
        <v>18000</v>
      </c>
      <c r="E7" s="9">
        <v>18000</v>
      </c>
      <c r="F7" s="9">
        <v>18000</v>
      </c>
      <c r="G7" s="9">
        <v>18000</v>
      </c>
      <c r="H7" s="9">
        <v>18000</v>
      </c>
      <c r="I7" s="9">
        <v>18000</v>
      </c>
      <c r="J7" s="9">
        <v>18000</v>
      </c>
      <c r="K7" s="9">
        <v>18000</v>
      </c>
      <c r="L7" s="9">
        <v>18000</v>
      </c>
      <c r="M7" s="9">
        <v>18000</v>
      </c>
      <c r="N7" s="9">
        <f t="shared" si="4"/>
        <v>216000</v>
      </c>
    </row>
    <row r="8" spans="1:15" x14ac:dyDescent="0.25">
      <c r="A8" s="7" t="s">
        <v>18</v>
      </c>
      <c r="B8" s="13">
        <f>B9</f>
        <v>4281.32</v>
      </c>
      <c r="C8" s="13">
        <f t="shared" ref="C8:D8" si="5">C9</f>
        <v>63834.91</v>
      </c>
      <c r="D8" s="13">
        <f t="shared" si="5"/>
        <v>32654.06</v>
      </c>
      <c r="E8" s="13">
        <f t="shared" ref="E8:J8" si="6">E9</f>
        <v>42446.92</v>
      </c>
      <c r="F8" s="13">
        <f t="shared" si="6"/>
        <v>28792.81</v>
      </c>
      <c r="G8" s="13">
        <f t="shared" si="6"/>
        <v>31624.09</v>
      </c>
      <c r="H8" s="13">
        <f t="shared" si="6"/>
        <v>42698.35</v>
      </c>
      <c r="I8" s="13">
        <f t="shared" si="6"/>
        <v>2641.44</v>
      </c>
      <c r="J8" s="13">
        <f t="shared" si="6"/>
        <v>46397.93</v>
      </c>
      <c r="K8" s="13">
        <f t="shared" ref="K8" si="7">K9</f>
        <v>36835.870000000003</v>
      </c>
      <c r="L8" s="13">
        <f>L9</f>
        <v>26076.02</v>
      </c>
      <c r="M8" s="13">
        <f t="shared" ref="M8" si="8">M9</f>
        <v>29175.45</v>
      </c>
      <c r="N8" s="13">
        <f t="shared" si="4"/>
        <v>387459.17000000004</v>
      </c>
      <c r="O8" s="1"/>
    </row>
    <row r="9" spans="1:15" x14ac:dyDescent="0.25">
      <c r="A9" s="4" t="s">
        <v>17</v>
      </c>
      <c r="B9" s="9">
        <v>4281.32</v>
      </c>
      <c r="C9" s="9">
        <v>63834.91</v>
      </c>
      <c r="D9" s="9">
        <v>32654.06</v>
      </c>
      <c r="E9" s="9">
        <v>42446.92</v>
      </c>
      <c r="F9" s="9">
        <v>28792.81</v>
      </c>
      <c r="G9" s="9">
        <v>31624.09</v>
      </c>
      <c r="H9" s="9">
        <v>42698.35</v>
      </c>
      <c r="I9" s="9">
        <v>2641.44</v>
      </c>
      <c r="J9" s="9">
        <v>46397.93</v>
      </c>
      <c r="K9" s="9">
        <v>36835.870000000003</v>
      </c>
      <c r="L9" s="9">
        <v>26076.02</v>
      </c>
      <c r="M9" s="9">
        <v>29175.45</v>
      </c>
      <c r="N9" s="9">
        <f t="shared" si="4"/>
        <v>387459.17000000004</v>
      </c>
    </row>
    <row r="10" spans="1:15" x14ac:dyDescent="0.25">
      <c r="A10" s="7" t="s">
        <v>19</v>
      </c>
      <c r="B10" s="13">
        <f t="shared" ref="B10:C10" si="9">B11</f>
        <v>0</v>
      </c>
      <c r="C10" s="13">
        <f t="shared" si="9"/>
        <v>0</v>
      </c>
      <c r="D10" s="13">
        <f>D11</f>
        <v>0</v>
      </c>
      <c r="E10" s="13">
        <f>E11</f>
        <v>0</v>
      </c>
      <c r="F10" s="13">
        <f t="shared" ref="F10:M10" si="10">F11</f>
        <v>0</v>
      </c>
      <c r="G10" s="13">
        <f t="shared" si="10"/>
        <v>0</v>
      </c>
      <c r="H10" s="13">
        <f t="shared" si="10"/>
        <v>0</v>
      </c>
      <c r="I10" s="13">
        <f t="shared" si="10"/>
        <v>0</v>
      </c>
      <c r="J10" s="13">
        <f t="shared" si="10"/>
        <v>0</v>
      </c>
      <c r="K10" s="13">
        <f t="shared" si="10"/>
        <v>0</v>
      </c>
      <c r="L10" s="13">
        <f t="shared" si="10"/>
        <v>0</v>
      </c>
      <c r="M10" s="13">
        <f t="shared" si="10"/>
        <v>0</v>
      </c>
      <c r="N10" s="13">
        <f t="shared" si="4"/>
        <v>0</v>
      </c>
    </row>
    <row r="11" spans="1:15" x14ac:dyDescent="0.25">
      <c r="A11" s="4" t="s">
        <v>20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f t="shared" si="4"/>
        <v>0</v>
      </c>
    </row>
    <row r="12" spans="1:15" x14ac:dyDescent="0.25">
      <c r="A12" s="7" t="s">
        <v>21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5" x14ac:dyDescent="0.25">
      <c r="A13" s="4" t="s">
        <v>33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5" x14ac:dyDescent="0.25">
      <c r="A14" s="7" t="s">
        <v>22</v>
      </c>
      <c r="B14" s="13">
        <f>B15</f>
        <v>0</v>
      </c>
      <c r="C14" s="13">
        <f t="shared" ref="C14:M14" si="11">C15</f>
        <v>0</v>
      </c>
      <c r="D14" s="13">
        <f t="shared" si="11"/>
        <v>0</v>
      </c>
      <c r="E14" s="13">
        <f t="shared" si="11"/>
        <v>0</v>
      </c>
      <c r="F14" s="13">
        <f t="shared" si="11"/>
        <v>0</v>
      </c>
      <c r="G14" s="13">
        <f t="shared" si="11"/>
        <v>0</v>
      </c>
      <c r="H14" s="13">
        <f t="shared" si="11"/>
        <v>0</v>
      </c>
      <c r="I14" s="13">
        <f t="shared" si="11"/>
        <v>0</v>
      </c>
      <c r="J14" s="13">
        <f t="shared" si="11"/>
        <v>0</v>
      </c>
      <c r="K14" s="13">
        <f t="shared" si="11"/>
        <v>0</v>
      </c>
      <c r="L14" s="13">
        <f t="shared" si="11"/>
        <v>0</v>
      </c>
      <c r="M14" s="13">
        <f t="shared" si="11"/>
        <v>0</v>
      </c>
      <c r="N14" s="13">
        <v>0</v>
      </c>
    </row>
    <row r="15" spans="1:15" x14ac:dyDescent="0.25">
      <c r="A15" s="4" t="s">
        <v>23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5" x14ac:dyDescent="0.25">
      <c r="A16" s="7" t="s">
        <v>24</v>
      </c>
      <c r="B16" s="13">
        <f>B17</f>
        <v>0</v>
      </c>
      <c r="C16" s="13">
        <f t="shared" ref="C16:M16" si="12">C17</f>
        <v>0</v>
      </c>
      <c r="D16" s="13">
        <f t="shared" si="12"/>
        <v>2000</v>
      </c>
      <c r="E16" s="13">
        <f t="shared" si="12"/>
        <v>0</v>
      </c>
      <c r="F16" s="13">
        <f t="shared" si="12"/>
        <v>2000</v>
      </c>
      <c r="G16" s="13">
        <f t="shared" si="12"/>
        <v>0</v>
      </c>
      <c r="H16" s="13">
        <f t="shared" si="12"/>
        <v>1000</v>
      </c>
      <c r="I16" s="13">
        <f t="shared" si="12"/>
        <v>0</v>
      </c>
      <c r="J16" s="13">
        <f t="shared" si="12"/>
        <v>3000</v>
      </c>
      <c r="K16" s="13">
        <f t="shared" si="12"/>
        <v>0</v>
      </c>
      <c r="L16" s="13">
        <f t="shared" si="12"/>
        <v>1000</v>
      </c>
      <c r="M16" s="13">
        <f t="shared" si="12"/>
        <v>0</v>
      </c>
      <c r="N16" s="13">
        <f>SUM(B16:M16)</f>
        <v>9000</v>
      </c>
    </row>
    <row r="17" spans="1:15" x14ac:dyDescent="0.25">
      <c r="A17" s="4" t="s">
        <v>17</v>
      </c>
      <c r="B17" s="9">
        <v>0</v>
      </c>
      <c r="C17" s="9">
        <v>0</v>
      </c>
      <c r="D17" s="9">
        <v>2000</v>
      </c>
      <c r="E17" s="9">
        <v>0</v>
      </c>
      <c r="F17" s="9">
        <v>2000</v>
      </c>
      <c r="G17" s="9">
        <v>0</v>
      </c>
      <c r="H17" s="9">
        <v>1000</v>
      </c>
      <c r="I17" s="9">
        <v>0</v>
      </c>
      <c r="J17" s="9">
        <v>3000</v>
      </c>
      <c r="K17" s="9">
        <v>0</v>
      </c>
      <c r="L17" s="9">
        <v>1000</v>
      </c>
      <c r="M17" s="9">
        <v>0</v>
      </c>
      <c r="N17" s="9">
        <f>SUM(B17:M17)</f>
        <v>9000</v>
      </c>
    </row>
    <row r="18" spans="1:15" x14ac:dyDescent="0.25">
      <c r="A18" s="7" t="s">
        <v>25</v>
      </c>
      <c r="B18" s="13">
        <f>B19</f>
        <v>0</v>
      </c>
      <c r="C18" s="13">
        <f t="shared" ref="C18:M18" si="13">C19</f>
        <v>0</v>
      </c>
      <c r="D18" s="13">
        <f t="shared" si="13"/>
        <v>0</v>
      </c>
      <c r="E18" s="13">
        <f t="shared" si="13"/>
        <v>0</v>
      </c>
      <c r="F18" s="13">
        <f t="shared" si="13"/>
        <v>0</v>
      </c>
      <c r="G18" s="13">
        <f t="shared" si="13"/>
        <v>0</v>
      </c>
      <c r="H18" s="13">
        <f t="shared" si="13"/>
        <v>0</v>
      </c>
      <c r="I18" s="13">
        <f t="shared" si="13"/>
        <v>0</v>
      </c>
      <c r="J18" s="13">
        <f t="shared" si="13"/>
        <v>0</v>
      </c>
      <c r="K18" s="13">
        <f t="shared" si="13"/>
        <v>0</v>
      </c>
      <c r="L18" s="13">
        <f t="shared" si="13"/>
        <v>0</v>
      </c>
      <c r="M18" s="13">
        <f t="shared" si="13"/>
        <v>0</v>
      </c>
      <c r="N18" s="13">
        <v>0</v>
      </c>
    </row>
    <row r="19" spans="1:15" x14ac:dyDescent="0.25">
      <c r="A19" s="4" t="s">
        <v>34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1:15" x14ac:dyDescent="0.25">
      <c r="A20" s="7" t="s">
        <v>26</v>
      </c>
      <c r="B20" s="13">
        <f>B21</f>
        <v>0</v>
      </c>
      <c r="C20" s="13">
        <f t="shared" ref="C20:M20" si="14">C21</f>
        <v>3000</v>
      </c>
      <c r="D20" s="13">
        <f t="shared" si="14"/>
        <v>2000</v>
      </c>
      <c r="E20" s="13">
        <f t="shared" si="14"/>
        <v>2000</v>
      </c>
      <c r="F20" s="13">
        <f t="shared" si="14"/>
        <v>2000</v>
      </c>
      <c r="G20" s="13">
        <f t="shared" si="14"/>
        <v>3000</v>
      </c>
      <c r="H20" s="13">
        <f t="shared" si="14"/>
        <v>0</v>
      </c>
      <c r="I20" s="13">
        <f t="shared" si="14"/>
        <v>0</v>
      </c>
      <c r="J20" s="13">
        <f t="shared" si="14"/>
        <v>2000</v>
      </c>
      <c r="K20" s="13">
        <f t="shared" si="14"/>
        <v>2000</v>
      </c>
      <c r="L20" s="13">
        <f t="shared" si="14"/>
        <v>2000</v>
      </c>
      <c r="M20" s="13">
        <f t="shared" si="14"/>
        <v>0</v>
      </c>
      <c r="N20" s="13">
        <f>SUM(B20:M20)</f>
        <v>18000</v>
      </c>
    </row>
    <row r="21" spans="1:15" x14ac:dyDescent="0.25">
      <c r="A21" s="4" t="s">
        <v>27</v>
      </c>
      <c r="B21" s="9">
        <v>0</v>
      </c>
      <c r="C21" s="9">
        <v>3000</v>
      </c>
      <c r="D21" s="9">
        <v>2000</v>
      </c>
      <c r="E21" s="9">
        <v>2000</v>
      </c>
      <c r="F21" s="9">
        <v>2000</v>
      </c>
      <c r="G21" s="9">
        <v>3000</v>
      </c>
      <c r="H21" s="9">
        <v>0</v>
      </c>
      <c r="I21" s="9">
        <v>0</v>
      </c>
      <c r="J21" s="9">
        <v>2000</v>
      </c>
      <c r="K21" s="9">
        <v>2000</v>
      </c>
      <c r="L21" s="9">
        <v>2000</v>
      </c>
      <c r="M21" s="9">
        <v>0</v>
      </c>
      <c r="N21" s="9">
        <f>SUM(B21:M21)</f>
        <v>18000</v>
      </c>
    </row>
    <row r="22" spans="1:15" x14ac:dyDescent="0.25">
      <c r="A22" s="7" t="s">
        <v>36</v>
      </c>
      <c r="B22" s="13">
        <f>B23</f>
        <v>0</v>
      </c>
      <c r="C22" s="13">
        <f t="shared" ref="C22:M22" si="15">C23</f>
        <v>0</v>
      </c>
      <c r="D22" s="13">
        <f t="shared" si="15"/>
        <v>0</v>
      </c>
      <c r="E22" s="13">
        <f t="shared" si="15"/>
        <v>0</v>
      </c>
      <c r="F22" s="13">
        <f t="shared" si="15"/>
        <v>0</v>
      </c>
      <c r="G22" s="13">
        <f t="shared" si="15"/>
        <v>0</v>
      </c>
      <c r="H22" s="13">
        <f t="shared" si="15"/>
        <v>0</v>
      </c>
      <c r="I22" s="13">
        <f t="shared" si="15"/>
        <v>0</v>
      </c>
      <c r="J22" s="13">
        <f t="shared" si="15"/>
        <v>0</v>
      </c>
      <c r="K22" s="13">
        <f t="shared" si="15"/>
        <v>0</v>
      </c>
      <c r="L22" s="13">
        <f t="shared" si="15"/>
        <v>0</v>
      </c>
      <c r="M22" s="13">
        <f t="shared" si="15"/>
        <v>0</v>
      </c>
      <c r="N22" s="13">
        <v>0</v>
      </c>
    </row>
    <row r="23" spans="1:15" x14ac:dyDescent="0.25">
      <c r="A23" s="4" t="s">
        <v>35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1:15" x14ac:dyDescent="0.25">
      <c r="A24" s="3" t="s">
        <v>28</v>
      </c>
      <c r="B24" s="14">
        <f>B5+B8+B10+B12+B14+B16+B18+B20+B22</f>
        <v>82281.320000000007</v>
      </c>
      <c r="C24" s="14">
        <f t="shared" ref="C24:N24" si="16">C5+C8+C10+C12+C14+C16+C18+C20+C22</f>
        <v>144834.91</v>
      </c>
      <c r="D24" s="14">
        <f t="shared" si="16"/>
        <v>117554.06</v>
      </c>
      <c r="E24" s="14">
        <f t="shared" si="16"/>
        <v>160446.91999999998</v>
      </c>
      <c r="F24" s="14">
        <f t="shared" si="16"/>
        <v>118792.81</v>
      </c>
      <c r="G24" s="14">
        <f t="shared" si="16"/>
        <v>164624.09</v>
      </c>
      <c r="H24" s="14">
        <f t="shared" si="16"/>
        <v>121698.35</v>
      </c>
      <c r="I24" s="14">
        <f t="shared" si="16"/>
        <v>80641.440000000002</v>
      </c>
      <c r="J24" s="14">
        <f t="shared" si="16"/>
        <v>129397.93</v>
      </c>
      <c r="K24" s="14">
        <f t="shared" si="16"/>
        <v>116835.87</v>
      </c>
      <c r="L24" s="14">
        <f t="shared" si="16"/>
        <v>109921.02</v>
      </c>
      <c r="M24" s="14">
        <f t="shared" si="16"/>
        <v>159175.45000000001</v>
      </c>
      <c r="N24" s="14">
        <f t="shared" si="16"/>
        <v>1506204.17</v>
      </c>
      <c r="O24" s="15"/>
    </row>
    <row r="25" spans="1:15" x14ac:dyDescent="0.25">
      <c r="A25" s="6" t="s">
        <v>29</v>
      </c>
      <c r="B25" s="12">
        <v>0</v>
      </c>
      <c r="C25" s="9">
        <v>110588.37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f>SUM(B25:M25)</f>
        <v>110588.37</v>
      </c>
    </row>
    <row r="26" spans="1:15" x14ac:dyDescent="0.25">
      <c r="A26" s="6" t="s">
        <v>30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f>SUM(B26:M26)</f>
        <v>0</v>
      </c>
    </row>
    <row r="27" spans="1:15" x14ac:dyDescent="0.25">
      <c r="A27" s="6" t="s">
        <v>31</v>
      </c>
      <c r="B27" s="12">
        <v>0</v>
      </c>
      <c r="C27" s="12">
        <v>1255.54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f>SUM(B27:M27)</f>
        <v>1255.54</v>
      </c>
    </row>
    <row r="28" spans="1:15" x14ac:dyDescent="0.25">
      <c r="A28" s="3" t="s">
        <v>32</v>
      </c>
      <c r="B28" s="14">
        <f>SUM(B24:B27)</f>
        <v>82281.320000000007</v>
      </c>
      <c r="C28" s="14">
        <f t="shared" ref="C28:M28" si="17">SUM(C24:C27)</f>
        <v>256678.82</v>
      </c>
      <c r="D28" s="14">
        <f t="shared" si="17"/>
        <v>117554.06</v>
      </c>
      <c r="E28" s="14">
        <f t="shared" si="17"/>
        <v>160446.91999999998</v>
      </c>
      <c r="F28" s="14">
        <f t="shared" si="17"/>
        <v>118792.81</v>
      </c>
      <c r="G28" s="14">
        <f t="shared" si="17"/>
        <v>164624.09</v>
      </c>
      <c r="H28" s="14">
        <f t="shared" si="17"/>
        <v>121698.35</v>
      </c>
      <c r="I28" s="14">
        <f t="shared" si="17"/>
        <v>80641.440000000002</v>
      </c>
      <c r="J28" s="14">
        <f t="shared" si="17"/>
        <v>129397.93</v>
      </c>
      <c r="K28" s="14">
        <f t="shared" si="17"/>
        <v>116835.87</v>
      </c>
      <c r="L28" s="14">
        <f t="shared" si="17"/>
        <v>109921.02</v>
      </c>
      <c r="M28" s="14">
        <f t="shared" si="17"/>
        <v>159175.45000000001</v>
      </c>
      <c r="N28" s="14">
        <f>SUM(B28:M28)</f>
        <v>1618048.0799999998</v>
      </c>
    </row>
    <row r="30" spans="1:15" x14ac:dyDescent="0.25">
      <c r="A30" s="11"/>
    </row>
    <row r="31" spans="1:15" x14ac:dyDescent="0.25">
      <c r="A31" s="11"/>
    </row>
  </sheetData>
  <customSheetViews>
    <customSheetView guid="{FB6C1840-092B-4DCD-B114-14127DE8C0F9}" topLeftCell="H1">
      <selection activeCell="N29" sqref="N29"/>
      <pageMargins left="0.7" right="0.7" top="0.75" bottom="0.75" header="0.3" footer="0.3"/>
      <pageSetup paperSize="9" orientation="portrait" horizontalDpi="300" verticalDpi="300" r:id="rId1"/>
    </customSheetView>
    <customSheetView guid="{BFAC555E-E7B7-4CF7-9F1A-95D34DDED4B3}">
      <selection activeCell="F10" sqref="F10"/>
      <pageMargins left="0.7" right="0.7" top="0.75" bottom="0.75" header="0.3" footer="0.3"/>
      <pageSetup paperSize="9" orientation="portrait" horizontalDpi="300" verticalDpi="300" r:id="rId2"/>
    </customSheetView>
    <customSheetView guid="{03D5BD7D-D4D3-4AFF-8EAA-66637F997C80}" topLeftCell="A7">
      <selection activeCell="C28" sqref="C28"/>
      <pageMargins left="0.7" right="0.7" top="0.75" bottom="0.75" header="0.3" footer="0.3"/>
      <pageSetup paperSize="9" orientation="portrait" horizontalDpi="300" verticalDpi="300" r:id="rId3"/>
    </customSheetView>
  </customSheetViews>
  <mergeCells count="3">
    <mergeCell ref="B3:F3"/>
    <mergeCell ref="A1:N1"/>
    <mergeCell ref="A2:N2"/>
  </mergeCells>
  <pageMargins left="0.7" right="0.7" top="0.75" bottom="0.75" header="0.3" footer="0.3"/>
  <pageSetup paperSize="9" orientation="portrait" horizontalDpi="300" verticalDpi="300" r:id="rId4"/>
  <ignoredErrors>
    <ignoredError sqref="C5 L5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C24" sqref="C24"/>
    </sheetView>
  </sheetViews>
  <sheetFormatPr baseColWidth="10" defaultRowHeight="15" x14ac:dyDescent="0.25"/>
  <cols>
    <col min="1" max="1" width="20.42578125" bestFit="1" customWidth="1"/>
    <col min="2" max="2" width="26.85546875" bestFit="1" customWidth="1"/>
    <col min="3" max="3" width="12" style="1" bestFit="1" customWidth="1"/>
    <col min="4" max="4" width="13" bestFit="1" customWidth="1"/>
  </cols>
  <sheetData>
    <row r="2" spans="1:4" x14ac:dyDescent="0.25">
      <c r="A2" t="s">
        <v>46</v>
      </c>
      <c r="B2" t="s">
        <v>54</v>
      </c>
    </row>
    <row r="4" spans="1:4" x14ac:dyDescent="0.25">
      <c r="A4" s="8" t="s">
        <v>51</v>
      </c>
      <c r="B4" s="8"/>
      <c r="C4" s="5">
        <v>60000</v>
      </c>
    </row>
    <row r="6" spans="1:4" x14ac:dyDescent="0.25">
      <c r="A6" s="8" t="s">
        <v>37</v>
      </c>
      <c r="B6" s="8" t="s">
        <v>41</v>
      </c>
      <c r="C6" s="5">
        <v>60000</v>
      </c>
    </row>
    <row r="7" spans="1:4" x14ac:dyDescent="0.25">
      <c r="B7" s="8" t="s">
        <v>48</v>
      </c>
      <c r="C7" s="5">
        <v>2000</v>
      </c>
    </row>
    <row r="8" spans="1:4" x14ac:dyDescent="0.25">
      <c r="B8" s="8" t="s">
        <v>43</v>
      </c>
      <c r="C8" s="5">
        <v>900</v>
      </c>
      <c r="D8" s="5">
        <f>SUM(C6:C8)</f>
        <v>62900</v>
      </c>
    </row>
    <row r="10" spans="1:4" x14ac:dyDescent="0.25">
      <c r="A10" s="8" t="s">
        <v>40</v>
      </c>
      <c r="B10" s="8" t="s">
        <v>41</v>
      </c>
      <c r="C10" s="5">
        <v>60000</v>
      </c>
    </row>
    <row r="11" spans="1:4" x14ac:dyDescent="0.25">
      <c r="B11" s="8" t="s">
        <v>42</v>
      </c>
      <c r="C11" s="5">
        <v>38000</v>
      </c>
      <c r="D11" s="5">
        <f>SUM(C10:C11)</f>
        <v>98000</v>
      </c>
    </row>
    <row r="12" spans="1:4" x14ac:dyDescent="0.25">
      <c r="D12" s="1"/>
    </row>
    <row r="13" spans="1:4" x14ac:dyDescent="0.25">
      <c r="A13" s="8" t="s">
        <v>38</v>
      </c>
      <c r="B13" s="8" t="s">
        <v>41</v>
      </c>
      <c r="C13" s="5">
        <v>60000</v>
      </c>
      <c r="D13" s="1"/>
    </row>
    <row r="14" spans="1:4" x14ac:dyDescent="0.25">
      <c r="B14" s="8" t="s">
        <v>45</v>
      </c>
      <c r="C14" s="5">
        <v>8000</v>
      </c>
      <c r="D14" s="5">
        <f>SUM(C13:C14)</f>
        <v>68000</v>
      </c>
    </row>
    <row r="15" spans="1:4" x14ac:dyDescent="0.25">
      <c r="D15" s="1"/>
    </row>
    <row r="16" spans="1:4" x14ac:dyDescent="0.25">
      <c r="A16" s="10" t="s">
        <v>52</v>
      </c>
      <c r="B16" s="8" t="s">
        <v>41</v>
      </c>
      <c r="C16" s="5">
        <v>60000</v>
      </c>
      <c r="D16" s="1"/>
    </row>
    <row r="17" spans="1:4" x14ac:dyDescent="0.25">
      <c r="B17" s="8" t="s">
        <v>47</v>
      </c>
      <c r="C17" s="5">
        <v>52000</v>
      </c>
      <c r="D17" s="5">
        <f>SUM(C16+C17)</f>
        <v>112000</v>
      </c>
    </row>
    <row r="18" spans="1:4" x14ac:dyDescent="0.25">
      <c r="D18" s="1"/>
    </row>
    <row r="20" spans="1:4" x14ac:dyDescent="0.25">
      <c r="A20" s="8" t="s">
        <v>39</v>
      </c>
      <c r="B20" s="8" t="s">
        <v>41</v>
      </c>
      <c r="C20" s="5">
        <v>60000</v>
      </c>
    </row>
    <row r="21" spans="1:4" x14ac:dyDescent="0.25">
      <c r="B21" s="8" t="s">
        <v>44</v>
      </c>
      <c r="C21" s="5">
        <v>2000</v>
      </c>
      <c r="D21" s="5">
        <f>SUM(C20:C21)</f>
        <v>62000</v>
      </c>
    </row>
    <row r="23" spans="1:4" x14ac:dyDescent="0.25">
      <c r="A23" s="10" t="s">
        <v>53</v>
      </c>
      <c r="B23" s="8" t="s">
        <v>41</v>
      </c>
      <c r="C23" s="5">
        <v>60000</v>
      </c>
      <c r="D23" s="1"/>
    </row>
    <row r="24" spans="1:4" x14ac:dyDescent="0.25">
      <c r="B24" s="8" t="s">
        <v>47</v>
      </c>
      <c r="C24" s="5">
        <v>52000</v>
      </c>
      <c r="D24" s="5">
        <f>SUM(C23+C24)</f>
        <v>112000</v>
      </c>
    </row>
  </sheetData>
  <customSheetViews>
    <customSheetView guid="{FB6C1840-092B-4DCD-B114-14127DE8C0F9}">
      <selection activeCell="A7" sqref="A7:XFD7"/>
      <pageMargins left="0.7" right="0.7" top="0.75" bottom="0.75" header="0.3" footer="0.3"/>
    </customSheetView>
    <customSheetView guid="{BFAC555E-E7B7-4CF7-9F1A-95D34DDED4B3}">
      <selection activeCell="O7" sqref="O7"/>
      <pageMargins left="0.7" right="0.7" top="0.75" bottom="0.75" header="0.3" footer="0.3"/>
    </customSheetView>
    <customSheetView guid="{03D5BD7D-D4D3-4AFF-8EAA-66637F997C80}">
      <selection activeCell="I15" sqref="I15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7945-6C22-4795-B5BD-ED006AF3FB45}">
  <dimension ref="A3"/>
  <sheetViews>
    <sheetView workbookViewId="0">
      <selection activeCell="B11" sqref="B11"/>
    </sheetView>
  </sheetViews>
  <sheetFormatPr baseColWidth="10" defaultRowHeight="15" x14ac:dyDescent="0.25"/>
  <sheetData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Pagaments</vt:lpstr>
      <vt:lpstr>Previsio nomina cap 1</vt:lpstr>
      <vt:lpstr>Prev. Cap II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María Claramunt Elias - Barcelona</cp:lastModifiedBy>
  <cp:lastPrinted>2021-12-21T12:18:04Z</cp:lastPrinted>
  <dcterms:created xsi:type="dcterms:W3CDTF">2021-01-12T10:22:49Z</dcterms:created>
  <dcterms:modified xsi:type="dcterms:W3CDTF">2023-01-09T09:37:18Z</dcterms:modified>
</cp:coreProperties>
</file>